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oxenergy-my.sharepoint.com/personal/fouad_indox_com/Documents/Escritorio/FOUAD/OFERTAS/FRANCIA/MAIA_SPACE/231100203/COSTES/"/>
    </mc:Choice>
  </mc:AlternateContent>
  <xr:revisionPtr revIDLastSave="9" documentId="8_{CE4C95CD-A427-412C-8C9B-05BB25C3BEC0}" xr6:coauthVersionLast="47" xr6:coauthVersionMax="47" xr10:uidLastSave="{3F17E0A2-808C-4D63-BA56-07B66AE4022B}"/>
  <bookViews>
    <workbookView xWindow="-110" yWindow="-110" windowWidth="19420" windowHeight="10300" xr2:uid="{2FDAB2E5-18D9-4C1C-8090-A93CEE0C5742}"/>
  </bookViews>
  <sheets>
    <sheet name="GLOBAL " sheetId="1" r:id="rId1"/>
    <sheet name="SERVIC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F7" i="1" s="1"/>
  <c r="C14" i="1" s="1"/>
  <c r="J7" i="1"/>
  <c r="J22" i="2"/>
  <c r="H13" i="2"/>
  <c r="J13" i="2" s="1"/>
  <c r="C11" i="2"/>
  <c r="J20" i="2" s="1"/>
  <c r="D11" i="2"/>
  <c r="I11" i="2" s="1"/>
  <c r="H11" i="2"/>
  <c r="J11" i="2" s="1"/>
  <c r="C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Fouad</author>
  </authors>
  <commentList>
    <comment ref="F9" authorId="0" shapeId="0" xr:uid="{6C139FCC-5D5C-4B17-8132-A6EF6DBDC35E}">
      <text>
        <r>
          <rPr>
            <b/>
            <sz val="9"/>
            <color indexed="81"/>
            <rFont val="Tahoma"/>
            <family val="2"/>
          </rPr>
          <t>Fouad: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<sst xmlns="http://schemas.openxmlformats.org/spreadsheetml/2006/main" count="34" uniqueCount="33">
  <si>
    <t>MARK-UP, %</t>
  </si>
  <si>
    <t xml:space="preserve">Transporte a VERNON </t>
  </si>
  <si>
    <t>Disponibilidad -  Reuniones TEAM - 30MN</t>
  </si>
  <si>
    <t xml:space="preserve">ITEM </t>
  </si>
  <si>
    <t xml:space="preserve">Ofertado,€ </t>
  </si>
  <si>
    <t>Coste,€</t>
  </si>
  <si>
    <t>PVP,€</t>
  </si>
  <si>
    <t xml:space="preserve">Gruás en VERNON / JOUR </t>
  </si>
  <si>
    <t>Supervision &amp; fijacion VERNON / JOUR</t>
  </si>
  <si>
    <t xml:space="preserve">Puesta en frió y/o primer llenado / JOUR </t>
  </si>
  <si>
    <t>SERVICIOS</t>
  </si>
  <si>
    <t xml:space="preserve">Disponibilidad - Reuniones en VERNON </t>
  </si>
  <si>
    <t>Avion</t>
  </si>
  <si>
    <t xml:space="preserve">Participantes </t>
  </si>
  <si>
    <t xml:space="preserve">Cuantas reuniones </t>
  </si>
  <si>
    <t xml:space="preserve">Honorarios </t>
  </si>
  <si>
    <t>Total,€</t>
  </si>
  <si>
    <t>Hôtel + Comida ,€</t>
  </si>
  <si>
    <t xml:space="preserve">Coche de Alquiler +  Carb,€ </t>
  </si>
  <si>
    <t xml:space="preserve">Gastos, € </t>
  </si>
  <si>
    <t>EXW ANGLESOLA -  ESPAÑA</t>
  </si>
  <si>
    <t xml:space="preserve">Cuantos días </t>
  </si>
  <si>
    <t xml:space="preserve">Transporte </t>
  </si>
  <si>
    <t>MARk-UP, %</t>
  </si>
  <si>
    <t xml:space="preserve">Ofertado </t>
  </si>
  <si>
    <t xml:space="preserve">DAP VERNON - FRANCIA </t>
  </si>
  <si>
    <t>DEPOSITOS</t>
  </si>
  <si>
    <t>TRANSPORTE</t>
  </si>
  <si>
    <t xml:space="preserve">DCV - 250 - 060 - 18 E </t>
  </si>
  <si>
    <t>Cantidad</t>
  </si>
  <si>
    <t>TOTAL PROYECTO , €</t>
  </si>
  <si>
    <t>Coste deposito E-mail J. Armengol del 07 de Noviembre 2023</t>
  </si>
  <si>
    <t>Coste Transporte Capelle IBERICA del 13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</si>
</sst>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3" fontId="0" fillId="0" borderId="5" xfId="0" applyNumberFormat="1" applyBorder="1"/>
    <xf numFmtId="3" fontId="0" fillId="0" borderId="8" xfId="0" applyNumberFormat="1" applyBorder="1"/>
    <xf numFmtId="3" fontId="0" fillId="0" borderId="0" xfId="0" applyNumberFormat="1"/>
    <xf numFmtId="3" fontId="0" fillId="0" borderId="10" xfId="0" applyNumberFormat="1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" xfId="0" applyBorder="1"/>
    <xf numFmtId="3" fontId="1" fillId="0" borderId="1" xfId="0" applyNumberFormat="1" applyFont="1" applyBorder="1"/>
    <xf numFmtId="0" fontId="1" fillId="3" borderId="2" xfId="0" applyFont="1" applyFill="1" applyBorder="1"/>
    <xf numFmtId="3" fontId="0" fillId="0" borderId="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1" fillId="2" borderId="1" xfId="0" applyFont="1" applyFill="1" applyBorder="1"/>
    <xf numFmtId="3" fontId="1" fillId="0" borderId="0" xfId="0" applyNumberFormat="1" applyFont="1" applyAlignment="1">
      <alignment horizontal="center"/>
    </xf>
    <xf numFmtId="14" fontId="1" fillId="2" borderId="1" xfId="0" applyNumberFormat="1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0" fillId="3" borderId="17" xfId="0" applyNumberFormat="1" applyFill="1" applyBorder="1"/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0" fillId="3" borderId="16" xfId="0" applyNumberFormat="1" applyFill="1" applyBorder="1"/>
    <xf numFmtId="3" fontId="1" fillId="5" borderId="1" xfId="0" applyNumberFormat="1" applyFont="1" applyFill="1" applyBorder="1"/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A0806.39DAFD9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63500</xdr:rowOff>
    </xdr:from>
    <xdr:to>
      <xdr:col>1</xdr:col>
      <xdr:colOff>1257300</xdr:colOff>
      <xdr:row>3</xdr:row>
      <xdr:rowOff>57150</xdr:rowOff>
    </xdr:to>
    <xdr:pic>
      <xdr:nvPicPr>
        <xdr:cNvPr id="2" name="Imagen 1" descr="Y: .Z-OLD INDOX-TECNICS-logo-indox. Tif">
          <a:extLst>
            <a:ext uri="{FF2B5EF4-FFF2-40B4-BE49-F238E27FC236}">
              <a16:creationId xmlns:a16="http://schemas.microsoft.com/office/drawing/2014/main" id="{F4E93990-A562-8308-026D-99DF5C263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63500"/>
          <a:ext cx="1231900" cy="55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838200</xdr:colOff>
      <xdr:row>10</xdr:row>
      <xdr:rowOff>120650</xdr:rowOff>
    </xdr:from>
    <xdr:to>
      <xdr:col>9</xdr:col>
      <xdr:colOff>571500</xdr:colOff>
      <xdr:row>14</xdr:row>
      <xdr:rowOff>120650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FD10A41-7A97-CC84-3573-C82C8287C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3450" y="2025650"/>
          <a:ext cx="730250" cy="749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1</xdr:row>
      <xdr:rowOff>63500</xdr:rowOff>
    </xdr:from>
    <xdr:to>
      <xdr:col>0</xdr:col>
      <xdr:colOff>1414780</xdr:colOff>
      <xdr:row>5</xdr:row>
      <xdr:rowOff>107950</xdr:rowOff>
    </xdr:to>
    <xdr:pic>
      <xdr:nvPicPr>
        <xdr:cNvPr id="4" name="Imagen 3" descr="Y: .Z-OLD INDOX-TECNICS-logo-indox. Tif">
          <a:extLst>
            <a:ext uri="{FF2B5EF4-FFF2-40B4-BE49-F238E27FC236}">
              <a16:creationId xmlns:a16="http://schemas.microsoft.com/office/drawing/2014/main" id="{ACE71DA5-7A3D-4CE3-894F-CC45549A5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615950"/>
          <a:ext cx="138938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127000</xdr:colOff>
      <xdr:row>1</xdr:row>
      <xdr:rowOff>146050</xdr:rowOff>
    </xdr:from>
    <xdr:to>
      <xdr:col>9</xdr:col>
      <xdr:colOff>374650</xdr:colOff>
      <xdr:row>4</xdr:row>
      <xdr:rowOff>139700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F36B913D-4AA8-481F-B60E-32771D17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330200"/>
          <a:ext cx="10096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4B6B-0E8F-48CB-B1D0-DAECE38078A9}">
  <sheetPr>
    <pageSetUpPr fitToPage="1"/>
  </sheetPr>
  <dimension ref="A1:K17"/>
  <sheetViews>
    <sheetView tabSelected="1" workbookViewId="0">
      <selection activeCell="K6" sqref="K6"/>
    </sheetView>
  </sheetViews>
  <sheetFormatPr baseColWidth="10" defaultRowHeight="14.5" x14ac:dyDescent="0.35"/>
  <cols>
    <col min="2" max="2" width="39" customWidth="1"/>
    <col min="3" max="3" width="13.453125" bestFit="1" customWidth="1"/>
    <col min="4" max="4" width="13.6328125" customWidth="1"/>
    <col min="5" max="5" width="14.26953125" customWidth="1"/>
    <col min="8" max="8" width="15.54296875" customWidth="1"/>
    <col min="9" max="9" width="14.26953125" customWidth="1"/>
    <col min="11" max="11" width="13.7265625" customWidth="1"/>
  </cols>
  <sheetData>
    <row r="1" spans="1:11" ht="15" thickBot="1" x14ac:dyDescent="0.4"/>
    <row r="2" spans="1:11" ht="15" thickBot="1" x14ac:dyDescent="0.4">
      <c r="E2" s="24">
        <v>45244</v>
      </c>
    </row>
    <row r="4" spans="1:11" ht="15" thickBot="1" x14ac:dyDescent="0.4"/>
    <row r="5" spans="1:11" ht="15" thickBot="1" x14ac:dyDescent="0.4">
      <c r="B5" s="22" t="s">
        <v>26</v>
      </c>
      <c r="H5" s="22" t="s">
        <v>27</v>
      </c>
    </row>
    <row r="6" spans="1:11" ht="17" customHeight="1" thickBot="1" x14ac:dyDescent="0.4">
      <c r="B6" s="17" t="s">
        <v>3</v>
      </c>
      <c r="C6" s="25" t="s">
        <v>5</v>
      </c>
      <c r="D6" s="25" t="s">
        <v>6</v>
      </c>
      <c r="E6" s="25" t="s">
        <v>0</v>
      </c>
      <c r="F6" s="26" t="s">
        <v>4</v>
      </c>
      <c r="G6" s="27" t="s">
        <v>29</v>
      </c>
      <c r="H6" s="27" t="s">
        <v>22</v>
      </c>
      <c r="I6" s="27" t="s">
        <v>23</v>
      </c>
      <c r="J6" s="26" t="s">
        <v>24</v>
      </c>
      <c r="K6" s="1"/>
    </row>
    <row r="7" spans="1:11" x14ac:dyDescent="0.35">
      <c r="B7" s="3" t="s">
        <v>28</v>
      </c>
      <c r="C7" s="11">
        <f>D7/1.4</f>
        <v>97657.14285714287</v>
      </c>
      <c r="D7" s="11">
        <v>136720</v>
      </c>
      <c r="E7" s="41">
        <v>30.5</v>
      </c>
      <c r="F7" s="18">
        <f>C7*(1+E7/100)</f>
        <v>127442.57142857143</v>
      </c>
      <c r="G7" s="30">
        <v>2</v>
      </c>
      <c r="H7" s="19">
        <v>4385</v>
      </c>
      <c r="I7" s="38">
        <v>92.7</v>
      </c>
      <c r="J7" s="18">
        <f>H7*(1+I7/100)</f>
        <v>8449.8950000000004</v>
      </c>
    </row>
    <row r="8" spans="1:11" x14ac:dyDescent="0.35">
      <c r="B8" s="4"/>
      <c r="C8" s="10"/>
      <c r="D8" s="10"/>
      <c r="E8" s="42"/>
      <c r="F8" s="12"/>
      <c r="G8" s="28"/>
      <c r="H8" s="20"/>
      <c r="I8" s="39"/>
      <c r="J8" s="20"/>
    </row>
    <row r="9" spans="1:11" ht="15" thickBot="1" x14ac:dyDescent="0.4">
      <c r="B9" s="6"/>
      <c r="C9" s="13"/>
      <c r="D9" s="13"/>
      <c r="E9" s="43"/>
      <c r="F9" s="14"/>
      <c r="G9" s="29"/>
      <c r="H9" s="21"/>
      <c r="I9" s="40"/>
      <c r="J9" s="21"/>
    </row>
    <row r="10" spans="1:11" x14ac:dyDescent="0.35">
      <c r="B10" s="5" t="s">
        <v>31</v>
      </c>
      <c r="C10" s="10"/>
      <c r="D10" s="10"/>
      <c r="E10" s="10"/>
      <c r="F10" s="10"/>
      <c r="H10" s="10"/>
      <c r="I10" s="10"/>
      <c r="J10" s="10"/>
    </row>
    <row r="11" spans="1:11" x14ac:dyDescent="0.35">
      <c r="B11" s="5" t="s">
        <v>32</v>
      </c>
      <c r="C11" s="32"/>
      <c r="D11" s="32"/>
      <c r="E11" s="32"/>
      <c r="F11" s="23"/>
    </row>
    <row r="12" spans="1:11" ht="15" thickBot="1" x14ac:dyDescent="0.4">
      <c r="B12" s="5"/>
      <c r="C12" s="31"/>
      <c r="D12" s="31"/>
      <c r="E12" s="31"/>
      <c r="F12" s="10"/>
    </row>
    <row r="13" spans="1:11" ht="15" thickBot="1" x14ac:dyDescent="0.4">
      <c r="B13" s="37" t="s">
        <v>30</v>
      </c>
      <c r="C13" s="23"/>
      <c r="D13" s="23"/>
      <c r="E13" s="23"/>
      <c r="F13" s="23"/>
    </row>
    <row r="14" spans="1:11" x14ac:dyDescent="0.35">
      <c r="B14" s="36" t="s">
        <v>20</v>
      </c>
      <c r="C14" s="34">
        <f>F7*G7</f>
        <v>254885.14285714287</v>
      </c>
      <c r="D14" s="23"/>
      <c r="E14" s="23"/>
      <c r="F14" s="23"/>
    </row>
    <row r="15" spans="1:11" x14ac:dyDescent="0.35">
      <c r="B15" s="33" t="s">
        <v>25</v>
      </c>
      <c r="C15" s="35">
        <f>C14+J7*G7</f>
        <v>271784.93285714288</v>
      </c>
      <c r="D15" s="23"/>
      <c r="E15" s="23"/>
      <c r="F15" s="23"/>
    </row>
    <row r="16" spans="1:11" x14ac:dyDescent="0.35">
      <c r="A16" s="45"/>
      <c r="B16" s="44"/>
      <c r="C16" s="10"/>
      <c r="D16" s="10"/>
      <c r="E16" s="10"/>
      <c r="F16" s="5"/>
    </row>
    <row r="17" spans="1:6" x14ac:dyDescent="0.35">
      <c r="A17" s="45"/>
      <c r="B17" s="44"/>
      <c r="C17" s="5"/>
      <c r="D17" s="5"/>
      <c r="E17" s="5"/>
      <c r="F17" s="5"/>
    </row>
  </sheetData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ABB88-BE8A-40FB-8430-1E1E279DE3D2}">
  <sheetPr>
    <pageSetUpPr fitToPage="1"/>
  </sheetPr>
  <dimension ref="A8:J22"/>
  <sheetViews>
    <sheetView topLeftCell="A7" workbookViewId="0">
      <selection activeCell="G9" sqref="G9"/>
    </sheetView>
  </sheetViews>
  <sheetFormatPr baseColWidth="10" defaultRowHeight="14.5" x14ac:dyDescent="0.35"/>
  <cols>
    <col min="1" max="1" width="35.6328125" customWidth="1"/>
    <col min="2" max="2" width="11.54296875" customWidth="1"/>
    <col min="3" max="3" width="23.26953125" customWidth="1"/>
    <col min="4" max="4" width="17.6328125" customWidth="1"/>
    <col min="5" max="5" width="13.90625" customWidth="1"/>
    <col min="6" max="6" width="16.36328125" customWidth="1"/>
    <col min="7" max="7" width="14.54296875" customWidth="1"/>
  </cols>
  <sheetData>
    <row r="8" spans="1:10" ht="15" thickBot="1" x14ac:dyDescent="0.4"/>
    <row r="9" spans="1:10" ht="15" thickBot="1" x14ac:dyDescent="0.4">
      <c r="A9" s="7" t="s">
        <v>3</v>
      </c>
      <c r="B9" s="2" t="s">
        <v>12</v>
      </c>
      <c r="C9" s="2" t="s">
        <v>18</v>
      </c>
      <c r="D9" s="2" t="s">
        <v>17</v>
      </c>
      <c r="E9" s="2" t="s">
        <v>13</v>
      </c>
      <c r="F9" s="2" t="s">
        <v>14</v>
      </c>
      <c r="G9" s="9" t="s">
        <v>21</v>
      </c>
      <c r="H9" s="8" t="s">
        <v>15</v>
      </c>
      <c r="I9" s="15" t="s">
        <v>19</v>
      </c>
      <c r="J9" s="15" t="s">
        <v>16</v>
      </c>
    </row>
    <row r="10" spans="1:10" x14ac:dyDescent="0.35">
      <c r="A10" s="4"/>
      <c r="B10" s="10"/>
      <c r="C10" s="10"/>
      <c r="D10" s="10"/>
      <c r="E10" s="11"/>
      <c r="F10" s="10"/>
      <c r="G10" s="11"/>
      <c r="H10" s="11"/>
      <c r="I10" s="11"/>
      <c r="J10" s="12"/>
    </row>
    <row r="11" spans="1:10" x14ac:dyDescent="0.35">
      <c r="A11" s="4" t="s">
        <v>11</v>
      </c>
      <c r="B11" s="10">
        <v>400</v>
      </c>
      <c r="C11" s="10">
        <f>120+50</f>
        <v>170</v>
      </c>
      <c r="D11" s="10">
        <f>120+100</f>
        <v>220</v>
      </c>
      <c r="E11" s="10">
        <v>2</v>
      </c>
      <c r="F11" s="10">
        <v>2</v>
      </c>
      <c r="G11" s="10">
        <v>1</v>
      </c>
      <c r="H11" s="10">
        <f>(400*E11*G11)*F11</f>
        <v>1600</v>
      </c>
      <c r="I11" s="10">
        <f>(B11+D11)*E11*F11+C11*F11</f>
        <v>2820</v>
      </c>
      <c r="J11" s="12">
        <f>H11+I11</f>
        <v>4420</v>
      </c>
    </row>
    <row r="12" spans="1:10" x14ac:dyDescent="0.35">
      <c r="A12" s="4"/>
      <c r="B12" s="10"/>
      <c r="C12" s="10"/>
      <c r="D12" s="10"/>
      <c r="E12" s="10"/>
      <c r="F12" s="10"/>
      <c r="G12" s="10"/>
      <c r="H12" s="10"/>
      <c r="I12" s="10"/>
      <c r="J12" s="12"/>
    </row>
    <row r="13" spans="1:10" x14ac:dyDescent="0.35">
      <c r="A13" s="4" t="s">
        <v>2</v>
      </c>
      <c r="B13" s="10"/>
      <c r="C13" s="10"/>
      <c r="D13" s="10"/>
      <c r="E13" s="10"/>
      <c r="F13" s="10"/>
      <c r="G13" s="10"/>
      <c r="H13" s="10">
        <f>200*4*12</f>
        <v>9600</v>
      </c>
      <c r="I13" s="10"/>
      <c r="J13" s="12">
        <f>H13</f>
        <v>9600</v>
      </c>
    </row>
    <row r="14" spans="1:10" x14ac:dyDescent="0.35">
      <c r="A14" s="4"/>
      <c r="B14" s="10"/>
      <c r="C14" s="10"/>
      <c r="D14" s="10"/>
      <c r="E14" s="10"/>
      <c r="F14" s="10"/>
      <c r="G14" s="10"/>
      <c r="H14" s="10"/>
      <c r="I14" s="10"/>
      <c r="J14" s="12"/>
    </row>
    <row r="15" spans="1:10" x14ac:dyDescent="0.35">
      <c r="A15" s="4" t="s">
        <v>1</v>
      </c>
      <c r="B15" s="10"/>
      <c r="C15" s="10"/>
      <c r="D15" s="10"/>
      <c r="E15" s="10"/>
      <c r="F15" s="10"/>
      <c r="G15" s="10"/>
      <c r="H15" s="10"/>
      <c r="I15" s="10"/>
      <c r="J15" s="12">
        <v>40000</v>
      </c>
    </row>
    <row r="16" spans="1:10" ht="15" thickBot="1" x14ac:dyDescent="0.4">
      <c r="A16" s="4"/>
      <c r="B16" s="10"/>
      <c r="C16" s="10"/>
      <c r="D16" s="10"/>
      <c r="E16" s="10"/>
      <c r="F16" s="10"/>
      <c r="G16" s="10"/>
      <c r="H16" s="10"/>
      <c r="I16" s="10"/>
      <c r="J16" s="12"/>
    </row>
    <row r="17" spans="1:10" ht="15" thickBot="1" x14ac:dyDescent="0.4">
      <c r="A17" s="16" t="s">
        <v>10</v>
      </c>
      <c r="B17" s="10"/>
      <c r="C17" s="10"/>
      <c r="D17" s="10"/>
      <c r="E17" s="10"/>
      <c r="F17" s="10"/>
      <c r="G17" s="10"/>
      <c r="H17" s="10"/>
      <c r="I17" s="10"/>
      <c r="J17" s="12"/>
    </row>
    <row r="18" spans="1:10" x14ac:dyDescent="0.35">
      <c r="A18" s="4" t="s">
        <v>7</v>
      </c>
      <c r="B18" s="10"/>
      <c r="C18" s="10"/>
      <c r="D18" s="10"/>
      <c r="E18" s="10"/>
      <c r="F18" s="10"/>
      <c r="G18" s="10"/>
      <c r="H18" s="10"/>
      <c r="I18" s="10"/>
      <c r="J18" s="12">
        <v>40000</v>
      </c>
    </row>
    <row r="19" spans="1:10" x14ac:dyDescent="0.35">
      <c r="A19" s="4"/>
      <c r="B19" s="10"/>
      <c r="C19" s="10"/>
      <c r="D19" s="10"/>
      <c r="E19" s="10"/>
      <c r="F19" s="10"/>
      <c r="G19" s="10"/>
      <c r="H19" s="10"/>
      <c r="I19" s="10"/>
      <c r="J19" s="12"/>
    </row>
    <row r="20" spans="1:10" x14ac:dyDescent="0.35">
      <c r="A20" s="4" t="s">
        <v>8</v>
      </c>
      <c r="B20" s="10"/>
      <c r="C20" s="10"/>
      <c r="D20" s="10"/>
      <c r="E20" s="10"/>
      <c r="F20" s="10"/>
      <c r="G20" s="10"/>
      <c r="H20" s="10"/>
      <c r="I20" s="10"/>
      <c r="J20" s="12">
        <f>(B11+C11+D11+500)*1</f>
        <v>1290</v>
      </c>
    </row>
    <row r="21" spans="1:10" x14ac:dyDescent="0.35">
      <c r="A21" s="4"/>
      <c r="B21" s="10"/>
      <c r="C21" s="10"/>
      <c r="D21" s="10"/>
      <c r="E21" s="10"/>
      <c r="F21" s="10"/>
      <c r="G21" s="10"/>
      <c r="H21" s="10"/>
      <c r="I21" s="10"/>
      <c r="J21" s="12"/>
    </row>
    <row r="22" spans="1:10" ht="15" thickBot="1" x14ac:dyDescent="0.4">
      <c r="A22" s="6" t="s">
        <v>9</v>
      </c>
      <c r="B22" s="13"/>
      <c r="C22" s="13"/>
      <c r="D22" s="13"/>
      <c r="E22" s="13"/>
      <c r="F22" s="13"/>
      <c r="G22" s="13"/>
      <c r="H22" s="13"/>
      <c r="I22" s="13"/>
      <c r="J22" s="14">
        <f>(B11+D11+1000)*E11+C11</f>
        <v>3410</v>
      </c>
    </row>
  </sheetData>
  <pageMargins left="0.7" right="0.7" top="0.75" bottom="0.75" header="0.3" footer="0.3"/>
  <pageSetup paperSize="9" scale="7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GLOBAL </vt:lpstr>
      <vt:lpstr>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Fouad</dc:creator>
  <cp:lastModifiedBy>Fouad Aghbalo INDOX</cp:lastModifiedBy>
  <cp:lastPrinted>2023-11-14T07:48:13Z</cp:lastPrinted>
  <dcterms:created xsi:type="dcterms:W3CDTF">2023-07-12T11:29:40Z</dcterms:created>
  <dcterms:modified xsi:type="dcterms:W3CDTF">2023-11-14T14:49:47Z</dcterms:modified>
</cp:coreProperties>
</file>